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Tasas" sheetId="1" r:id="rId1"/>
  </sheets>
  <definedNames>
    <definedName name="_xlnm.Print_Area" localSheetId="0">'Tasas'!$A$1:$O$55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<sst xmlns="http://schemas.openxmlformats.org/spreadsheetml/2006/main" count="87" uniqueCount="45">
  <si>
    <t>Zona</t>
  </si>
  <si>
    <t>Año 2002</t>
  </si>
  <si>
    <t>Año 2003</t>
  </si>
  <si>
    <t>Año 2005</t>
  </si>
  <si>
    <t>Año 2006</t>
  </si>
  <si>
    <t>Año 2007</t>
  </si>
  <si>
    <t>Nov</t>
  </si>
  <si>
    <t>Mar</t>
  </si>
  <si>
    <t>May</t>
  </si>
  <si>
    <t>%</t>
  </si>
  <si>
    <t>Zona I: Cutral Co-Plaza Huincul</t>
  </si>
  <si>
    <t>Actividad</t>
  </si>
  <si>
    <t>Empleo</t>
  </si>
  <si>
    <t>Zona II: Zapala</t>
  </si>
  <si>
    <t>Zona III: Sur</t>
  </si>
  <si>
    <t>Zona IV: Norte</t>
  </si>
  <si>
    <t>Zona VI: Pehuenches</t>
  </si>
  <si>
    <r>
      <t>(1)</t>
    </r>
    <r>
      <rPr>
        <sz val="8"/>
        <rFont val="Arial"/>
        <family val="2"/>
      </rPr>
      <t xml:space="preserve"> A partir de Mayo de 2004, se adopta el formulario que utiliza INDEC para la EPH continua en todos los aglomerados urbanos que releva. </t>
    </r>
  </si>
  <si>
    <r>
      <t xml:space="preserve">(2)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Marzo de 2005 se relevaron unicamente las zonas III y V.</t>
    </r>
  </si>
  <si>
    <r>
      <t>Año 2004</t>
    </r>
    <r>
      <rPr>
        <b/>
        <vertAlign val="superscript"/>
        <sz val="8"/>
        <rFont val="Arial"/>
        <family val="2"/>
      </rPr>
      <t>(1)</t>
    </r>
  </si>
  <si>
    <r>
      <t xml:space="preserve">Mar </t>
    </r>
    <r>
      <rPr>
        <b/>
        <vertAlign val="superscript"/>
        <sz val="8"/>
        <rFont val="Arial"/>
        <family val="2"/>
      </rPr>
      <t>(2)</t>
    </r>
  </si>
  <si>
    <t>Sep</t>
  </si>
  <si>
    <t>Año 2008</t>
  </si>
  <si>
    <t xml:space="preserve">Desocupación </t>
  </si>
  <si>
    <r>
      <t>Zona I</t>
    </r>
    <r>
      <rPr>
        <sz val="8"/>
        <rFont val="Arial"/>
        <family val="2"/>
      </rPr>
      <t>: Cutral Co-Plaza Huincul.</t>
    </r>
  </si>
  <si>
    <r>
      <t>Zona II</t>
    </r>
    <r>
      <rPr>
        <sz val="8"/>
        <rFont val="Arial"/>
        <family val="2"/>
      </rPr>
      <t>: Zapala.</t>
    </r>
  </si>
  <si>
    <r>
      <t>Zona IV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Norte</t>
    </r>
    <r>
      <rPr>
        <sz val="8"/>
        <rFont val="Arial"/>
        <family val="2"/>
      </rPr>
      <t>: Aluminé, Andacollo, Chos Malal, El Huecú, Las Lajas y Loncopué.</t>
    </r>
  </si>
  <si>
    <r>
      <t>Zona VI: Pehuenches:</t>
    </r>
    <r>
      <rPr>
        <sz val="8"/>
        <rFont val="Arial"/>
        <family val="2"/>
      </rPr>
      <t xml:space="preserve"> Rincón de los Sauces y Buta Ranquil.</t>
    </r>
  </si>
  <si>
    <r>
      <t>Zona III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Sur:</t>
    </r>
    <r>
      <rPr>
        <sz val="8"/>
        <rFont val="Arial"/>
        <family val="2"/>
      </rPr>
      <t xml:space="preserve"> Junín de los Andes, San Martín de los Andes y Villa La Angostura.</t>
    </r>
  </si>
  <si>
    <t>.</t>
  </si>
  <si>
    <r>
      <t>Zona V: Este:</t>
    </r>
    <r>
      <rPr>
        <sz val="8"/>
        <rFont val="Arial"/>
        <family val="2"/>
      </rPr>
      <t xml:space="preserve"> Añelo, Centenario, San Patricio del Chañar y Vista Alegre.</t>
    </r>
  </si>
  <si>
    <t>Zona V: Este</t>
  </si>
  <si>
    <t>Tasa de actividad, empleo, desocupación y subocupación por zona</t>
  </si>
  <si>
    <t>Subocupación</t>
  </si>
  <si>
    <t xml:space="preserve">Oct </t>
  </si>
  <si>
    <t>Año 2009</t>
  </si>
  <si>
    <t>Años 2002/2011</t>
  </si>
  <si>
    <t>Año 2011</t>
  </si>
  <si>
    <t>3er Trim</t>
  </si>
  <si>
    <r>
      <t xml:space="preserve">(3) </t>
    </r>
    <r>
      <rPr>
        <sz val="8"/>
        <rFont val="Arial"/>
        <family val="2"/>
      </rPr>
      <t xml:space="preserve">A patir del 2010 la metodología de relevamiento deja de ser puntual y se aplica una modalidad continua. </t>
    </r>
  </si>
  <si>
    <r>
      <t xml:space="preserve">(4)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Información definitiva sujeta a correción.</t>
    </r>
  </si>
  <si>
    <t xml:space="preserve">              </t>
  </si>
  <si>
    <r>
      <t>Fuente</t>
    </r>
    <r>
      <rPr>
        <sz val="8"/>
        <rFont val="Arial"/>
        <family val="2"/>
      </rPr>
      <t>: Dirección Provincial de Estadística y Censos de la Provincia del Neuquén. Encuesta Provincial de Hogares.</t>
    </r>
  </si>
  <si>
    <r>
      <t>Año 2010</t>
    </r>
    <r>
      <rPr>
        <b/>
        <vertAlign val="superscript"/>
        <sz val="8"/>
        <rFont val="Arial"/>
        <family val="2"/>
      </rPr>
      <t>(3)</t>
    </r>
  </si>
  <si>
    <r>
      <t>3er Trim</t>
    </r>
    <r>
      <rPr>
        <b/>
        <vertAlign val="superscript"/>
        <sz val="8"/>
        <rFont val="Arial"/>
        <family val="2"/>
      </rPr>
      <t>(4)</t>
    </r>
  </si>
</sst>
</file>

<file path=xl/styles.xml><?xml version="1.0" encoding="utf-8"?>
<styleSheet xmlns="http://schemas.openxmlformats.org/spreadsheetml/2006/main">
  <numFmts count="5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N$&quot;#,##0_);\(&quot;N$&quot;#,##0\)"/>
    <numFmt numFmtId="181" formatCode="&quot;N$&quot;#,##0_);[Red]\(&quot;N$&quot;#,##0\)"/>
    <numFmt numFmtId="182" formatCode="&quot;N$&quot;#,##0.00_);\(&quot;N$&quot;#,##0.00\)"/>
    <numFmt numFmtId="183" formatCode="&quot;N$&quot;#,##0.00_);[Red]\(&quot;N$&quot;#,##0.00\)"/>
    <numFmt numFmtId="184" formatCode="_(&quot;N$&quot;* #,##0_);_(&quot;N$&quot;* \(#,##0\);_(&quot;N$&quot;* &quot;-&quot;_);_(@_)"/>
    <numFmt numFmtId="185" formatCode="_(&quot;N$&quot;* #,##0.00_);_(&quot;N$&quot;* \(#,##0.00\);_(&quot;N$&quot;* &quot;-&quot;??_);_(@_)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#,##0.0"/>
    <numFmt numFmtId="195" formatCode="mmm"/>
    <numFmt numFmtId="196" formatCode="0.0"/>
    <numFmt numFmtId="197" formatCode="0.00000"/>
    <numFmt numFmtId="198" formatCode="0.0000"/>
    <numFmt numFmtId="199" formatCode="0.000"/>
    <numFmt numFmtId="200" formatCode="0.000000"/>
    <numFmt numFmtId="201" formatCode="0.0000000"/>
    <numFmt numFmtId="202" formatCode="0.000000000"/>
    <numFmt numFmtId="203" formatCode="0.00000000"/>
    <numFmt numFmtId="204" formatCode="_-* #,##0.00\ [$€]_-;\-* #,##0.00\ [$€]_-;_-* &quot;-&quot;??\ [$€]_-;_-@_-"/>
    <numFmt numFmtId="205" formatCode="_-* #,##0.0\ [$€]_-;\-* #,##0.0\ [$€]_-;_-* &quot;-&quot;??\ [$€]_-;_-@_-"/>
    <numFmt numFmtId="206" formatCode="_-* #,##0\ [$€]_-;\-* #,##0\ [$€]_-;_-* &quot;-&quot;??\ [$€]_-;_-@_-"/>
    <numFmt numFmtId="207" formatCode="_-* #,##0.000\ _€_-;\-* #,##0.000\ _€_-;_-* &quot;-&quot;??\ _€_-;_-@_-"/>
    <numFmt numFmtId="208" formatCode="_-* #,##0.0\ _€_-;\-* #,##0.0\ _€_-;_-* &quot;-&quot;??\ _€_-;_-@_-"/>
    <numFmt numFmtId="209" formatCode="0.0000000000"/>
    <numFmt numFmtId="210" formatCode="&quot;$&quot;\ #,##0.0"/>
    <numFmt numFmtId="211" formatCode="#,##0.00_ ;\-#,##0.00\ "/>
    <numFmt numFmtId="212" formatCode="#,##0.0_ ;\-#,##0.0\ 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204" fontId="0" fillId="0" borderId="0" applyFont="0" applyFill="0" applyBorder="0" applyAlignment="0" applyProtection="0"/>
    <xf numFmtId="195" fontId="0" fillId="0" borderId="0" applyFill="0" applyBorder="0" applyAlignment="0" applyProtection="0"/>
    <xf numFmtId="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10" fontId="0" fillId="0" borderId="0" applyFill="0" applyBorder="0" applyAlignment="0" applyProtection="0"/>
    <xf numFmtId="9" fontId="0" fillId="0" borderId="0" applyFont="0" applyFill="0" applyBorder="0" applyAlignment="0" applyProtection="0"/>
    <xf numFmtId="194" fontId="0" fillId="0" borderId="0" applyFill="0" applyBorder="0" applyAlignment="0" applyProtection="0"/>
    <xf numFmtId="3" fontId="0" fillId="0" borderId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0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1" fillId="33" borderId="0" xfId="61" applyFont="1" applyFill="1" applyAlignment="1">
      <alignment vertical="center"/>
    </xf>
    <xf numFmtId="0" fontId="0" fillId="34" borderId="0" xfId="0" applyFill="1" applyAlignment="1">
      <alignment/>
    </xf>
    <xf numFmtId="0" fontId="10" fillId="34" borderId="0" xfId="63" applyFont="1" applyFill="1" applyBorder="1" applyAlignment="1">
      <alignment vertical="center"/>
      <protection/>
    </xf>
    <xf numFmtId="0" fontId="10" fillId="34" borderId="0" xfId="0" applyFont="1" applyFill="1" applyBorder="1" applyAlignment="1">
      <alignment horizontal="center"/>
    </xf>
    <xf numFmtId="0" fontId="8" fillId="34" borderId="0" xfId="60" applyFont="1" applyFill="1" applyAlignment="1">
      <alignment vertical="center" wrapText="1"/>
    </xf>
    <xf numFmtId="196" fontId="8" fillId="34" borderId="0" xfId="63" applyNumberFormat="1" applyFont="1" applyFill="1" applyBorder="1" applyAlignment="1">
      <alignment horizontal="right"/>
      <protection/>
    </xf>
    <xf numFmtId="0" fontId="8" fillId="34" borderId="0" xfId="63" applyFont="1" applyFill="1" applyBorder="1" applyAlignment="1">
      <alignment/>
      <protection/>
    </xf>
    <xf numFmtId="196" fontId="8" fillId="34" borderId="0" xfId="63" applyNumberFormat="1" applyFont="1" applyFill="1" applyBorder="1" applyAlignment="1">
      <alignment/>
      <protection/>
    </xf>
    <xf numFmtId="196" fontId="8" fillId="33" borderId="0" xfId="61" applyNumberFormat="1" applyFont="1" applyFill="1" applyBorder="1" applyAlignment="1">
      <alignment horizontal="right"/>
    </xf>
    <xf numFmtId="0" fontId="0" fillId="34" borderId="0" xfId="0" applyFill="1" applyAlignment="1">
      <alignment horizontal="right"/>
    </xf>
    <xf numFmtId="196" fontId="8" fillId="34" borderId="0" xfId="0" applyNumberFormat="1" applyFont="1" applyFill="1" applyBorder="1" applyAlignment="1">
      <alignment/>
    </xf>
    <xf numFmtId="196" fontId="8" fillId="34" borderId="0" xfId="0" applyNumberFormat="1" applyFont="1" applyFill="1" applyAlignment="1">
      <alignment/>
    </xf>
    <xf numFmtId="196" fontId="8" fillId="34" borderId="0" xfId="0" applyNumberFormat="1" applyFont="1" applyFill="1" applyAlignment="1">
      <alignment horizontal="right"/>
    </xf>
    <xf numFmtId="0" fontId="8" fillId="33" borderId="0" xfId="0" applyFont="1" applyFill="1" applyBorder="1" applyAlignment="1">
      <alignment/>
    </xf>
    <xf numFmtId="0" fontId="8" fillId="33" borderId="0" xfId="60" applyFont="1" applyFill="1" applyAlignment="1">
      <alignment vertical="center" wrapText="1"/>
    </xf>
    <xf numFmtId="0" fontId="8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10" fillId="33" borderId="0" xfId="60" applyFont="1" applyFill="1" applyAlignment="1">
      <alignment vertical="center" wrapText="1"/>
    </xf>
    <xf numFmtId="0" fontId="8" fillId="34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196" fontId="8" fillId="34" borderId="0" xfId="0" applyNumberFormat="1" applyFont="1" applyFill="1" applyBorder="1" applyAlignment="1">
      <alignment/>
    </xf>
    <xf numFmtId="196" fontId="8" fillId="33" borderId="0" xfId="0" applyNumberFormat="1" applyFont="1" applyFill="1" applyBorder="1" applyAlignment="1">
      <alignment/>
    </xf>
    <xf numFmtId="196" fontId="0" fillId="34" borderId="0" xfId="0" applyNumberFormat="1" applyFill="1" applyBorder="1" applyAlignment="1">
      <alignment/>
    </xf>
    <xf numFmtId="0" fontId="10" fillId="34" borderId="10" xfId="63" applyFont="1" applyFill="1" applyBorder="1" applyAlignment="1">
      <alignment/>
      <protection/>
    </xf>
    <xf numFmtId="0" fontId="8" fillId="34" borderId="10" xfId="63" applyFont="1" applyFill="1" applyBorder="1" applyAlignment="1">
      <alignment/>
      <protection/>
    </xf>
    <xf numFmtId="196" fontId="8" fillId="33" borderId="10" xfId="61" applyNumberFormat="1" applyFont="1" applyFill="1" applyBorder="1" applyAlignment="1">
      <alignment horizontal="right"/>
    </xf>
    <xf numFmtId="0" fontId="8" fillId="34" borderId="10" xfId="0" applyFont="1" applyFill="1" applyBorder="1" applyAlignment="1">
      <alignment horizontal="right"/>
    </xf>
    <xf numFmtId="196" fontId="8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196" fontId="0" fillId="34" borderId="10" xfId="0" applyNumberFormat="1" applyFill="1" applyBorder="1" applyAlignment="1">
      <alignment/>
    </xf>
    <xf numFmtId="0" fontId="10" fillId="34" borderId="0" xfId="62" applyFont="1" applyFill="1" applyAlignment="1" quotePrefix="1">
      <alignment horizontal="left" vertical="center"/>
      <protection/>
    </xf>
    <xf numFmtId="0" fontId="8" fillId="34" borderId="0" xfId="0" applyFont="1" applyFill="1" applyBorder="1" applyAlignment="1">
      <alignment horizontal="right"/>
    </xf>
    <xf numFmtId="0" fontId="10" fillId="34" borderId="0" xfId="62" applyFont="1" applyFill="1" applyAlignment="1">
      <alignment vertical="center"/>
      <protection/>
    </xf>
    <xf numFmtId="0" fontId="11" fillId="34" borderId="0" xfId="63" applyFont="1" applyFill="1" applyAlignment="1">
      <alignment vertical="center"/>
      <protection/>
    </xf>
    <xf numFmtId="0" fontId="10" fillId="34" borderId="0" xfId="63" applyFont="1" applyFill="1" applyAlignment="1">
      <alignment vertical="center"/>
      <protection/>
    </xf>
    <xf numFmtId="0" fontId="12" fillId="34" borderId="0" xfId="63" applyFont="1" applyFill="1" applyAlignment="1" quotePrefix="1">
      <alignment vertical="center"/>
      <protection/>
    </xf>
    <xf numFmtId="0" fontId="8" fillId="34" borderId="0" xfId="63" applyFont="1" applyFill="1" applyAlignment="1">
      <alignment vertical="center"/>
      <protection/>
    </xf>
    <xf numFmtId="196" fontId="0" fillId="34" borderId="0" xfId="0" applyNumberFormat="1" applyFill="1" applyAlignment="1">
      <alignment/>
    </xf>
    <xf numFmtId="2" fontId="0" fillId="34" borderId="0" xfId="0" applyNumberFormat="1" applyFill="1" applyAlignment="1">
      <alignment/>
    </xf>
    <xf numFmtId="196" fontId="8" fillId="34" borderId="0" xfId="0" applyNumberFormat="1" applyFont="1" applyFill="1" applyAlignment="1">
      <alignment/>
    </xf>
    <xf numFmtId="196" fontId="8" fillId="33" borderId="0" xfId="0" applyNumberFormat="1" applyFont="1" applyFill="1" applyBorder="1" applyAlignment="1">
      <alignment/>
    </xf>
    <xf numFmtId="49" fontId="10" fillId="33" borderId="11" xfId="61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34" borderId="11" xfId="0" applyFill="1" applyBorder="1" applyAlignment="1">
      <alignment/>
    </xf>
    <xf numFmtId="0" fontId="12" fillId="34" borderId="0" xfId="63" applyFont="1" applyFill="1" applyAlignment="1">
      <alignment vertical="center"/>
      <protection/>
    </xf>
    <xf numFmtId="0" fontId="10" fillId="34" borderId="11" xfId="0" applyFont="1" applyFill="1" applyBorder="1" applyAlignment="1">
      <alignment horizontal="center"/>
    </xf>
    <xf numFmtId="0" fontId="8" fillId="34" borderId="0" xfId="63" applyFont="1" applyFill="1" applyAlignment="1">
      <alignment vertical="center"/>
      <protection/>
    </xf>
    <xf numFmtId="0" fontId="9" fillId="33" borderId="0" xfId="61" applyFont="1" applyFill="1" applyAlignment="1">
      <alignment vertical="center"/>
    </xf>
    <xf numFmtId="0" fontId="10" fillId="35" borderId="12" xfId="0" applyFont="1" applyFill="1" applyBorder="1" applyAlignment="1">
      <alignment horizontal="left" vertical="center"/>
    </xf>
    <xf numFmtId="0" fontId="10" fillId="35" borderId="13" xfId="0" applyFont="1" applyFill="1" applyBorder="1" applyAlignment="1">
      <alignment horizontal="center" wrapText="1"/>
    </xf>
    <xf numFmtId="0" fontId="10" fillId="35" borderId="14" xfId="0" applyFont="1" applyFill="1" applyBorder="1" applyAlignment="1">
      <alignment horizontal="center" wrapText="1"/>
    </xf>
    <xf numFmtId="0" fontId="10" fillId="35" borderId="15" xfId="0" applyFont="1" applyFill="1" applyBorder="1" applyAlignment="1">
      <alignment horizontal="center" wrapText="1"/>
    </xf>
    <xf numFmtId="0" fontId="10" fillId="36" borderId="13" xfId="0" applyFont="1" applyFill="1" applyBorder="1" applyAlignment="1">
      <alignment horizontal="center" wrapText="1"/>
    </xf>
    <xf numFmtId="0" fontId="10" fillId="35" borderId="16" xfId="0" applyFont="1" applyFill="1" applyBorder="1" applyAlignment="1">
      <alignment horizontal="left" vertical="center"/>
    </xf>
    <xf numFmtId="0" fontId="10" fillId="35" borderId="16" xfId="0" applyFont="1" applyFill="1" applyBorder="1" applyAlignment="1">
      <alignment horizontal="center" wrapText="1"/>
    </xf>
    <xf numFmtId="17" fontId="10" fillId="35" borderId="13" xfId="0" applyNumberFormat="1" applyFont="1" applyFill="1" applyBorder="1" applyAlignment="1">
      <alignment horizontal="center" wrapText="1"/>
    </xf>
    <xf numFmtId="17" fontId="10" fillId="35" borderId="14" xfId="0" applyNumberFormat="1" applyFont="1" applyFill="1" applyBorder="1" applyAlignment="1" quotePrefix="1">
      <alignment horizontal="center" wrapText="1"/>
    </xf>
    <xf numFmtId="17" fontId="10" fillId="35" borderId="14" xfId="0" applyNumberFormat="1" applyFont="1" applyFill="1" applyBorder="1" applyAlignment="1">
      <alignment horizontal="center" wrapText="1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1" xfId="34"/>
    <cellStyle name="Cabecera 2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Fecha" xfId="48"/>
    <cellStyle name="Fijo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Monetario" xfId="57"/>
    <cellStyle name="Monetario0" xfId="58"/>
    <cellStyle name="Neutral" xfId="59"/>
    <cellStyle name="normal_EPH300_1" xfId="60"/>
    <cellStyle name="normal_Eph301" xfId="61"/>
    <cellStyle name="Normal_Tasas Definitivas" xfId="62"/>
    <cellStyle name="Normal_Tasas preliminar3" xfId="63"/>
    <cellStyle name="Notas" xfId="64"/>
    <cellStyle name="Porcentaje" xfId="65"/>
    <cellStyle name="Percent" xfId="66"/>
    <cellStyle name="Punto" xfId="67"/>
    <cellStyle name="Punto0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P57"/>
  <sheetViews>
    <sheetView tabSelected="1" zoomScalePageLayoutView="0" workbookViewId="0" topLeftCell="A1">
      <selection activeCell="A5" sqref="A5:A6"/>
    </sheetView>
  </sheetViews>
  <sheetFormatPr defaultColWidth="11.421875" defaultRowHeight="12.75"/>
  <cols>
    <col min="1" max="1" width="24.28125" style="0" customWidth="1"/>
    <col min="2" max="12" width="6.7109375" style="0" customWidth="1"/>
    <col min="13" max="13" width="6.7109375" style="43" customWidth="1"/>
    <col min="14" max="16" width="6.7109375" style="0" customWidth="1"/>
  </cols>
  <sheetData>
    <row r="1" spans="1:16" ht="12.75">
      <c r="A1" s="48" t="s">
        <v>32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10"/>
      <c r="P1" s="10"/>
    </row>
    <row r="2" spans="1:16" ht="12.75">
      <c r="A2" s="48" t="s">
        <v>36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>
      <c r="A3" s="1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27" customHeight="1">
      <c r="A5" s="49" t="s">
        <v>0</v>
      </c>
      <c r="B5" s="50" t="s">
        <v>1</v>
      </c>
      <c r="C5" s="51" t="s">
        <v>2</v>
      </c>
      <c r="D5" s="52"/>
      <c r="E5" s="51" t="s">
        <v>19</v>
      </c>
      <c r="F5" s="52"/>
      <c r="G5" s="51" t="s">
        <v>3</v>
      </c>
      <c r="H5" s="52"/>
      <c r="I5" s="50" t="s">
        <v>4</v>
      </c>
      <c r="J5" s="51" t="s">
        <v>5</v>
      </c>
      <c r="K5" s="52"/>
      <c r="L5" s="51" t="s">
        <v>22</v>
      </c>
      <c r="M5" s="52"/>
      <c r="N5" s="50" t="s">
        <v>35</v>
      </c>
      <c r="O5" s="53" t="s">
        <v>43</v>
      </c>
      <c r="P5" s="53" t="s">
        <v>37</v>
      </c>
    </row>
    <row r="6" spans="1:16" ht="22.5">
      <c r="A6" s="54"/>
      <c r="B6" s="55" t="s">
        <v>6</v>
      </c>
      <c r="C6" s="55" t="s">
        <v>7</v>
      </c>
      <c r="D6" s="55" t="s">
        <v>6</v>
      </c>
      <c r="E6" s="56" t="s">
        <v>8</v>
      </c>
      <c r="F6" s="56" t="s">
        <v>6</v>
      </c>
      <c r="G6" s="57" t="s">
        <v>20</v>
      </c>
      <c r="H6" s="56" t="s">
        <v>6</v>
      </c>
      <c r="I6" s="55" t="s">
        <v>6</v>
      </c>
      <c r="J6" s="56" t="s">
        <v>8</v>
      </c>
      <c r="K6" s="58" t="s">
        <v>21</v>
      </c>
      <c r="L6" s="50" t="s">
        <v>8</v>
      </c>
      <c r="M6" s="56" t="s">
        <v>34</v>
      </c>
      <c r="N6" s="56" t="s">
        <v>21</v>
      </c>
      <c r="O6" s="56" t="s">
        <v>38</v>
      </c>
      <c r="P6" s="56" t="s">
        <v>44</v>
      </c>
    </row>
    <row r="7" spans="1:15" ht="12.75">
      <c r="A7" s="42"/>
      <c r="B7" s="46" t="s">
        <v>9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1:16" ht="18" customHeight="1">
      <c r="A8" s="3" t="s">
        <v>10</v>
      </c>
      <c r="B8" s="4"/>
      <c r="C8" s="4"/>
      <c r="D8" s="4"/>
      <c r="E8" s="4"/>
      <c r="F8" s="4"/>
      <c r="G8" s="4"/>
      <c r="H8" s="4"/>
      <c r="I8" s="2"/>
      <c r="J8" s="2"/>
      <c r="K8" s="2"/>
      <c r="L8" s="2"/>
      <c r="M8" s="2"/>
      <c r="N8" s="2"/>
      <c r="P8" s="21"/>
    </row>
    <row r="9" spans="1:16" ht="12.75">
      <c r="A9" s="5" t="s">
        <v>11</v>
      </c>
      <c r="B9" s="6">
        <v>36</v>
      </c>
      <c r="C9" s="7">
        <v>36.3</v>
      </c>
      <c r="D9" s="8">
        <v>39.4</v>
      </c>
      <c r="E9" s="9">
        <v>39.1</v>
      </c>
      <c r="F9" s="9">
        <v>38.4</v>
      </c>
      <c r="G9" s="10" t="s">
        <v>29</v>
      </c>
      <c r="H9" s="21">
        <v>39.6</v>
      </c>
      <c r="I9" s="21">
        <v>40.99</v>
      </c>
      <c r="J9" s="40">
        <v>40.27</v>
      </c>
      <c r="K9" s="40">
        <v>39.98</v>
      </c>
      <c r="L9" s="40">
        <f>628/1603*100</f>
        <v>39.17654398003743</v>
      </c>
      <c r="M9" s="21">
        <v>38.7</v>
      </c>
      <c r="N9" s="21">
        <v>39.3</v>
      </c>
      <c r="O9" s="21">
        <v>37</v>
      </c>
      <c r="P9" s="21">
        <v>38.9</v>
      </c>
    </row>
    <row r="10" spans="1:16" ht="12.75">
      <c r="A10" s="5" t="s">
        <v>12</v>
      </c>
      <c r="B10" s="13">
        <v>28.4</v>
      </c>
      <c r="C10" s="7">
        <v>31.3</v>
      </c>
      <c r="D10" s="7">
        <v>34.1</v>
      </c>
      <c r="E10" s="11">
        <v>32</v>
      </c>
      <c r="F10" s="14">
        <v>32.1</v>
      </c>
      <c r="G10" s="10" t="s">
        <v>29</v>
      </c>
      <c r="H10" s="21">
        <v>34</v>
      </c>
      <c r="I10" s="21">
        <v>36.1</v>
      </c>
      <c r="J10" s="40">
        <f>650/1773*100</f>
        <v>36.661026508742246</v>
      </c>
      <c r="K10" s="40">
        <v>36.33</v>
      </c>
      <c r="L10" s="40">
        <f>560/1603*100</f>
        <v>34.93449781659388</v>
      </c>
      <c r="M10" s="21">
        <v>35.23</v>
      </c>
      <c r="N10" s="21">
        <v>33.7</v>
      </c>
      <c r="O10" s="21">
        <v>32.8</v>
      </c>
      <c r="P10" s="21">
        <v>34</v>
      </c>
    </row>
    <row r="11" spans="1:16" ht="12.75">
      <c r="A11" s="15" t="s">
        <v>23</v>
      </c>
      <c r="B11" s="6">
        <v>21.2</v>
      </c>
      <c r="C11" s="7">
        <v>13.9</v>
      </c>
      <c r="D11" s="7">
        <v>13.6</v>
      </c>
      <c r="E11" s="16">
        <v>18.2</v>
      </c>
      <c r="F11" s="14">
        <v>16.5</v>
      </c>
      <c r="G11" s="10" t="s">
        <v>29</v>
      </c>
      <c r="H11" s="21">
        <v>14.1</v>
      </c>
      <c r="I11" s="21">
        <v>11.93</v>
      </c>
      <c r="J11" s="40">
        <v>9</v>
      </c>
      <c r="K11" s="40">
        <v>9.12</v>
      </c>
      <c r="L11" s="40">
        <f>68/628*100</f>
        <v>10.828025477707007</v>
      </c>
      <c r="M11" s="21">
        <v>8.96</v>
      </c>
      <c r="N11" s="21">
        <v>14.2</v>
      </c>
      <c r="O11" s="21">
        <v>11.4</v>
      </c>
      <c r="P11" s="21">
        <v>12.7</v>
      </c>
    </row>
    <row r="12" spans="1:16" ht="12.75">
      <c r="A12" s="15" t="s">
        <v>33</v>
      </c>
      <c r="B12" s="6">
        <v>21.4</v>
      </c>
      <c r="C12" s="7">
        <v>16.1</v>
      </c>
      <c r="D12" s="7">
        <v>21.5</v>
      </c>
      <c r="E12" s="11">
        <v>15.95</v>
      </c>
      <c r="F12" s="41">
        <v>10.03</v>
      </c>
      <c r="G12" s="10" t="s">
        <v>29</v>
      </c>
      <c r="H12" s="21">
        <f>61/467*100</f>
        <v>13.062098501070663</v>
      </c>
      <c r="I12" s="21">
        <v>6.87</v>
      </c>
      <c r="J12" s="40">
        <f>5.6</f>
        <v>5.6</v>
      </c>
      <c r="K12" s="40">
        <v>7.14</v>
      </c>
      <c r="L12" s="40">
        <v>9.87</v>
      </c>
      <c r="M12" s="21">
        <v>11.9</v>
      </c>
      <c r="N12" s="21">
        <v>12.7</v>
      </c>
      <c r="O12" s="21">
        <v>12.2</v>
      </c>
      <c r="P12" s="21">
        <v>12.6</v>
      </c>
    </row>
    <row r="13" spans="1:16" ht="12.75">
      <c r="A13" s="15"/>
      <c r="B13" s="8"/>
      <c r="C13" s="7"/>
      <c r="D13" s="7"/>
      <c r="E13" s="17"/>
      <c r="F13" s="17"/>
      <c r="G13" s="17"/>
      <c r="H13" s="21"/>
      <c r="I13" s="2"/>
      <c r="J13" s="40"/>
      <c r="K13" s="2"/>
      <c r="L13" s="38"/>
      <c r="M13" s="2"/>
      <c r="N13" s="21"/>
      <c r="O13" s="21"/>
      <c r="P13" s="21"/>
    </row>
    <row r="14" spans="1:16" ht="18" customHeight="1">
      <c r="A14" s="18" t="s">
        <v>13</v>
      </c>
      <c r="B14" s="8"/>
      <c r="C14" s="7"/>
      <c r="D14" s="7"/>
      <c r="E14" s="17"/>
      <c r="F14" s="17"/>
      <c r="G14" s="17"/>
      <c r="H14" s="21"/>
      <c r="I14" s="39"/>
      <c r="J14" s="40"/>
      <c r="K14" s="2"/>
      <c r="L14" s="38"/>
      <c r="M14" s="2"/>
      <c r="N14" s="21"/>
      <c r="O14" s="21"/>
      <c r="P14" s="21"/>
    </row>
    <row r="15" spans="1:16" ht="12.75">
      <c r="A15" s="5" t="s">
        <v>11</v>
      </c>
      <c r="B15" s="8">
        <v>39.6</v>
      </c>
      <c r="C15" s="7">
        <v>36.7</v>
      </c>
      <c r="D15" s="8">
        <v>37</v>
      </c>
      <c r="E15" s="19">
        <v>38.2</v>
      </c>
      <c r="F15" s="20">
        <v>37.2</v>
      </c>
      <c r="G15" s="10" t="s">
        <v>29</v>
      </c>
      <c r="H15" s="22">
        <f>773/2049*100</f>
        <v>37.725719863347976</v>
      </c>
      <c r="I15" s="40">
        <v>35.73</v>
      </c>
      <c r="J15" s="40">
        <f>519/1498*100</f>
        <v>34.64619492656876</v>
      </c>
      <c r="K15" s="40">
        <v>35.38</v>
      </c>
      <c r="L15" s="40">
        <f>663/1709*100</f>
        <v>38.79461673493271</v>
      </c>
      <c r="M15" s="21">
        <v>37.82</v>
      </c>
      <c r="N15" s="21">
        <v>40.1</v>
      </c>
      <c r="O15" s="21">
        <v>38.6</v>
      </c>
      <c r="P15" s="21">
        <v>36.1</v>
      </c>
    </row>
    <row r="16" spans="1:16" ht="12.75">
      <c r="A16" s="5" t="s">
        <v>12</v>
      </c>
      <c r="B16" s="13">
        <v>32.4</v>
      </c>
      <c r="C16" s="7">
        <v>30.6</v>
      </c>
      <c r="D16" s="7">
        <v>32.5</v>
      </c>
      <c r="E16" s="16">
        <v>33.7</v>
      </c>
      <c r="F16" s="14">
        <v>31.8</v>
      </c>
      <c r="G16" s="10" t="s">
        <v>29</v>
      </c>
      <c r="H16" s="20">
        <v>32.7</v>
      </c>
      <c r="I16" s="40">
        <v>31.14</v>
      </c>
      <c r="J16" s="40">
        <f>453/1498*100</f>
        <v>30.240320427236316</v>
      </c>
      <c r="K16" s="40">
        <v>32.01</v>
      </c>
      <c r="L16" s="40">
        <f>575/1709*100</f>
        <v>33.64540667056758</v>
      </c>
      <c r="M16" s="21">
        <v>33.37</v>
      </c>
      <c r="N16" s="21">
        <v>32.7</v>
      </c>
      <c r="O16" s="21">
        <v>31.9</v>
      </c>
      <c r="P16" s="21">
        <v>31.5</v>
      </c>
    </row>
    <row r="17" spans="1:16" ht="12.75">
      <c r="A17" s="15" t="s">
        <v>23</v>
      </c>
      <c r="B17" s="8">
        <v>18.1</v>
      </c>
      <c r="C17" s="8">
        <v>16.7</v>
      </c>
      <c r="D17" s="7">
        <v>12.2</v>
      </c>
      <c r="E17" s="20">
        <v>11.7</v>
      </c>
      <c r="F17" s="20">
        <v>14.5</v>
      </c>
      <c r="G17" s="10" t="s">
        <v>29</v>
      </c>
      <c r="H17" s="20">
        <v>13.3</v>
      </c>
      <c r="I17" s="40">
        <f>81/630*100</f>
        <v>12.857142857142856</v>
      </c>
      <c r="J17" s="40">
        <f>66/519*100</f>
        <v>12.716763005780345</v>
      </c>
      <c r="K17" s="40">
        <v>9.51</v>
      </c>
      <c r="L17" s="40">
        <f>88/663*100</f>
        <v>13.273001508295627</v>
      </c>
      <c r="M17" s="21">
        <v>11.77</v>
      </c>
      <c r="N17" s="21">
        <v>18.3</v>
      </c>
      <c r="O17" s="21">
        <v>17.4</v>
      </c>
      <c r="P17" s="21">
        <v>12.7</v>
      </c>
    </row>
    <row r="18" spans="1:16" ht="12.75">
      <c r="A18" s="15" t="s">
        <v>33</v>
      </c>
      <c r="B18" s="8">
        <v>12</v>
      </c>
      <c r="C18" s="8">
        <v>12.3</v>
      </c>
      <c r="D18" s="7">
        <v>12.1</v>
      </c>
      <c r="E18" s="22">
        <v>10.79</v>
      </c>
      <c r="F18" s="22">
        <v>8.03</v>
      </c>
      <c r="G18" s="10" t="s">
        <v>29</v>
      </c>
      <c r="H18" s="21">
        <f>101/773*100</f>
        <v>13.065976714100906</v>
      </c>
      <c r="I18" s="40">
        <v>10</v>
      </c>
      <c r="J18" s="40">
        <v>5.39</v>
      </c>
      <c r="K18" s="40">
        <v>6.34</v>
      </c>
      <c r="L18" s="40">
        <v>7.99</v>
      </c>
      <c r="M18" s="21">
        <v>8.64</v>
      </c>
      <c r="N18" s="21">
        <v>8.3</v>
      </c>
      <c r="O18" s="21">
        <v>14.1</v>
      </c>
      <c r="P18" s="21">
        <v>9.9</v>
      </c>
    </row>
    <row r="19" spans="1:16" ht="12.75">
      <c r="A19" s="15"/>
      <c r="B19" s="8"/>
      <c r="C19" s="7"/>
      <c r="D19" s="7"/>
      <c r="E19" s="17"/>
      <c r="F19" s="17"/>
      <c r="G19" s="17"/>
      <c r="H19" s="21"/>
      <c r="I19" s="2"/>
      <c r="J19" s="2"/>
      <c r="K19" s="2"/>
      <c r="L19" s="40"/>
      <c r="M19" s="2"/>
      <c r="N19" s="21"/>
      <c r="O19" s="21"/>
      <c r="P19" s="21"/>
    </row>
    <row r="20" spans="1:16" ht="18" customHeight="1">
      <c r="A20" s="18" t="s">
        <v>14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40"/>
      <c r="M20" s="2"/>
      <c r="N20" s="21"/>
      <c r="O20" s="21"/>
      <c r="P20" s="21"/>
    </row>
    <row r="21" spans="1:16" ht="12.75">
      <c r="A21" s="5" t="s">
        <v>11</v>
      </c>
      <c r="B21" s="8">
        <v>43.8</v>
      </c>
      <c r="C21" s="7">
        <v>45.5</v>
      </c>
      <c r="D21" s="7">
        <v>45.5</v>
      </c>
      <c r="E21" s="16">
        <v>46.4</v>
      </c>
      <c r="F21" s="16">
        <v>46.1</v>
      </c>
      <c r="G21" s="16">
        <v>47.7</v>
      </c>
      <c r="H21" s="40">
        <f>1143/2446*100</f>
        <v>46.729354047424366</v>
      </c>
      <c r="I21" s="40">
        <v>46.03</v>
      </c>
      <c r="J21" s="40">
        <v>47.13</v>
      </c>
      <c r="K21" s="40">
        <v>46.62</v>
      </c>
      <c r="L21" s="40">
        <f>1251/2582*100</f>
        <v>48.45081332300542</v>
      </c>
      <c r="M21" s="21">
        <v>48.97</v>
      </c>
      <c r="N21" s="21">
        <v>47.9</v>
      </c>
      <c r="O21" s="21">
        <v>47.1</v>
      </c>
      <c r="P21" s="21">
        <v>46.6</v>
      </c>
    </row>
    <row r="22" spans="1:16" ht="12.75">
      <c r="A22" s="5" t="s">
        <v>12</v>
      </c>
      <c r="B22" s="8">
        <v>38.3</v>
      </c>
      <c r="C22" s="7">
        <v>40.4</v>
      </c>
      <c r="D22" s="7">
        <v>42.5</v>
      </c>
      <c r="E22" s="21">
        <v>43.7</v>
      </c>
      <c r="F22" s="21">
        <v>43.3</v>
      </c>
      <c r="G22" s="22">
        <v>44.7</v>
      </c>
      <c r="H22" s="40">
        <f>1068/2446*100</f>
        <v>43.66312346688471</v>
      </c>
      <c r="I22" s="40">
        <v>42.98</v>
      </c>
      <c r="J22" s="40">
        <v>44.04</v>
      </c>
      <c r="K22" s="40">
        <v>44.08</v>
      </c>
      <c r="L22" s="40">
        <f>1151/2582*100</f>
        <v>44.57784663051898</v>
      </c>
      <c r="M22" s="21">
        <v>45.63</v>
      </c>
      <c r="N22" s="21">
        <v>43.9</v>
      </c>
      <c r="O22" s="21">
        <v>44.5</v>
      </c>
      <c r="P22" s="21">
        <v>42.5</v>
      </c>
    </row>
    <row r="23" spans="1:16" ht="12.75">
      <c r="A23" s="15" t="s">
        <v>23</v>
      </c>
      <c r="B23" s="8">
        <v>12.6</v>
      </c>
      <c r="C23" s="8">
        <v>11</v>
      </c>
      <c r="D23" s="7">
        <v>6.5</v>
      </c>
      <c r="E23" s="22">
        <v>5.8</v>
      </c>
      <c r="F23" s="22">
        <v>6</v>
      </c>
      <c r="G23" s="22">
        <v>6.3</v>
      </c>
      <c r="H23" s="21">
        <v>6.6</v>
      </c>
      <c r="I23" s="40">
        <v>6.61</v>
      </c>
      <c r="J23" s="40">
        <v>6.55</v>
      </c>
      <c r="K23" s="12">
        <v>5.4</v>
      </c>
      <c r="L23" s="40">
        <f>100/1251*100</f>
        <v>7.993605115907274</v>
      </c>
      <c r="M23" s="21">
        <v>6.83</v>
      </c>
      <c r="N23" s="21">
        <v>8.3</v>
      </c>
      <c r="O23" s="21">
        <v>5.5</v>
      </c>
      <c r="P23" s="21">
        <v>8.8</v>
      </c>
    </row>
    <row r="24" spans="1:16" ht="12.75">
      <c r="A24" s="15" t="s">
        <v>33</v>
      </c>
      <c r="B24" s="8">
        <v>11.4</v>
      </c>
      <c r="C24" s="8">
        <v>11.4</v>
      </c>
      <c r="D24" s="7">
        <v>9.8</v>
      </c>
      <c r="E24" s="22">
        <v>9.95</v>
      </c>
      <c r="F24" s="22">
        <v>8.28</v>
      </c>
      <c r="G24" s="22">
        <v>6.92</v>
      </c>
      <c r="H24" s="21">
        <f>95/1143*100</f>
        <v>8.31146106736658</v>
      </c>
      <c r="I24" s="40">
        <v>6.02</v>
      </c>
      <c r="J24" s="40">
        <v>7.17</v>
      </c>
      <c r="K24" s="12">
        <v>5.73</v>
      </c>
      <c r="L24" s="40">
        <v>7.91</v>
      </c>
      <c r="M24" s="21">
        <v>5.37</v>
      </c>
      <c r="N24" s="21">
        <v>7.7</v>
      </c>
      <c r="O24" s="21">
        <v>4.6</v>
      </c>
      <c r="P24" s="21">
        <v>6.6</v>
      </c>
    </row>
    <row r="25" spans="1:16" ht="12.75">
      <c r="A25" s="15"/>
      <c r="B25" s="8"/>
      <c r="C25" s="7"/>
      <c r="D25" s="7"/>
      <c r="E25" s="17"/>
      <c r="F25" s="17"/>
      <c r="G25" s="17"/>
      <c r="H25" s="21"/>
      <c r="I25" s="2"/>
      <c r="J25" s="2"/>
      <c r="K25" s="38"/>
      <c r="L25" s="40"/>
      <c r="M25" s="2"/>
      <c r="N25" s="21"/>
      <c r="O25" s="21"/>
      <c r="P25" s="21"/>
    </row>
    <row r="26" spans="1:16" ht="18" customHeight="1">
      <c r="A26" s="18" t="s">
        <v>15</v>
      </c>
      <c r="B26" s="8"/>
      <c r="C26" s="7"/>
      <c r="D26" s="7"/>
      <c r="E26" s="17"/>
      <c r="F26" s="17"/>
      <c r="G26" s="17"/>
      <c r="H26" s="21"/>
      <c r="I26" s="2"/>
      <c r="J26" s="2"/>
      <c r="K26" s="2"/>
      <c r="L26" s="40"/>
      <c r="M26" s="2"/>
      <c r="N26" s="21"/>
      <c r="O26" s="21"/>
      <c r="P26" s="21"/>
    </row>
    <row r="27" spans="1:16" ht="12.75">
      <c r="A27" s="5" t="s">
        <v>11</v>
      </c>
      <c r="B27" s="8">
        <v>40.7</v>
      </c>
      <c r="C27" s="7">
        <v>42.4</v>
      </c>
      <c r="D27" s="8">
        <v>42</v>
      </c>
      <c r="E27" s="19">
        <v>43.4</v>
      </c>
      <c r="F27" s="19">
        <v>41.8</v>
      </c>
      <c r="G27" s="10" t="s">
        <v>29</v>
      </c>
      <c r="H27" s="40">
        <v>44.5</v>
      </c>
      <c r="I27" s="40">
        <v>41.98</v>
      </c>
      <c r="J27" s="40">
        <v>42.02</v>
      </c>
      <c r="K27" s="40">
        <v>41.79</v>
      </c>
      <c r="L27" s="40">
        <f>1043/2396*100</f>
        <v>43.530884808013354</v>
      </c>
      <c r="M27" s="21">
        <v>42.61</v>
      </c>
      <c r="N27" s="21">
        <v>42.6</v>
      </c>
      <c r="O27" s="21">
        <v>42.5</v>
      </c>
      <c r="P27" s="21">
        <v>40.9</v>
      </c>
    </row>
    <row r="28" spans="1:16" ht="12.75">
      <c r="A28" s="5" t="s">
        <v>12</v>
      </c>
      <c r="B28" s="8">
        <v>34.1</v>
      </c>
      <c r="C28" s="7">
        <v>36.6</v>
      </c>
      <c r="D28" s="8">
        <v>38.2</v>
      </c>
      <c r="E28" s="20">
        <v>37.6</v>
      </c>
      <c r="F28" s="22">
        <v>38</v>
      </c>
      <c r="G28" s="10" t="s">
        <v>29</v>
      </c>
      <c r="H28" s="21">
        <v>40.7</v>
      </c>
      <c r="I28" s="40">
        <v>39.1</v>
      </c>
      <c r="J28" s="40">
        <v>38.38</v>
      </c>
      <c r="K28" s="40">
        <v>38.32</v>
      </c>
      <c r="L28" s="40">
        <f>949/2396*100</f>
        <v>39.60767946577629</v>
      </c>
      <c r="M28" s="21">
        <v>38.52</v>
      </c>
      <c r="N28" s="21">
        <v>38.4</v>
      </c>
      <c r="O28" s="21">
        <v>38.1</v>
      </c>
      <c r="P28" s="21">
        <v>37.8</v>
      </c>
    </row>
    <row r="29" spans="1:16" ht="12.75">
      <c r="A29" s="15" t="s">
        <v>23</v>
      </c>
      <c r="B29" s="8">
        <v>16.2</v>
      </c>
      <c r="C29" s="7">
        <v>13.8</v>
      </c>
      <c r="D29" s="8">
        <v>9</v>
      </c>
      <c r="E29" s="19">
        <v>13.3</v>
      </c>
      <c r="F29" s="19">
        <v>9.1</v>
      </c>
      <c r="G29" s="10" t="s">
        <v>29</v>
      </c>
      <c r="H29" s="21">
        <v>8.5</v>
      </c>
      <c r="I29" s="40">
        <v>6.86</v>
      </c>
      <c r="J29" s="40">
        <v>8.65</v>
      </c>
      <c r="K29" s="40">
        <v>8.29</v>
      </c>
      <c r="L29" s="40">
        <f>94/1043*100</f>
        <v>9.012464046021092</v>
      </c>
      <c r="M29" s="21">
        <v>9.59</v>
      </c>
      <c r="N29" s="21">
        <v>9.9</v>
      </c>
      <c r="O29" s="21">
        <v>10.3</v>
      </c>
      <c r="P29" s="21">
        <v>7.5</v>
      </c>
    </row>
    <row r="30" spans="1:16" ht="12.75">
      <c r="A30" s="15" t="s">
        <v>33</v>
      </c>
      <c r="B30" s="8">
        <v>16.2</v>
      </c>
      <c r="C30" s="7">
        <v>14.2</v>
      </c>
      <c r="D30" s="8">
        <v>15.5</v>
      </c>
      <c r="E30" s="21">
        <v>13.32</v>
      </c>
      <c r="F30" s="21">
        <v>8.89</v>
      </c>
      <c r="G30" s="10" t="s">
        <v>29</v>
      </c>
      <c r="H30" s="21">
        <f>74/925*100</f>
        <v>8</v>
      </c>
      <c r="I30" s="40">
        <v>7.98</v>
      </c>
      <c r="J30" s="40">
        <v>8.8</v>
      </c>
      <c r="K30" s="40">
        <v>7.54</v>
      </c>
      <c r="L30" s="40">
        <v>8.15</v>
      </c>
      <c r="M30" s="21">
        <v>9.59</v>
      </c>
      <c r="N30" s="21">
        <v>8.1</v>
      </c>
      <c r="O30" s="21">
        <v>10.6</v>
      </c>
      <c r="P30" s="21">
        <v>5.5</v>
      </c>
    </row>
    <row r="31" spans="1:16" ht="12.75">
      <c r="A31" s="15"/>
      <c r="B31" s="8"/>
      <c r="C31" s="7"/>
      <c r="D31" s="7"/>
      <c r="E31" s="17"/>
      <c r="F31" s="17"/>
      <c r="G31" s="17"/>
      <c r="H31" s="21"/>
      <c r="I31" s="2"/>
      <c r="J31" s="2"/>
      <c r="K31" s="2"/>
      <c r="L31" s="40"/>
      <c r="M31" s="21"/>
      <c r="N31" s="21"/>
      <c r="O31" s="21"/>
      <c r="P31" s="21"/>
    </row>
    <row r="32" spans="1:16" ht="18" customHeight="1">
      <c r="A32" s="18" t="s">
        <v>31</v>
      </c>
      <c r="B32" s="2"/>
      <c r="C32" s="7"/>
      <c r="D32" s="7"/>
      <c r="E32" s="23"/>
      <c r="F32" s="17"/>
      <c r="G32" s="17"/>
      <c r="H32" s="21"/>
      <c r="I32" s="38"/>
      <c r="J32" s="2"/>
      <c r="K32" s="2"/>
      <c r="L32" s="40"/>
      <c r="M32" s="21"/>
      <c r="N32" s="21"/>
      <c r="O32" s="21"/>
      <c r="P32" s="21"/>
    </row>
    <row r="33" spans="1:16" ht="12.75">
      <c r="A33" s="5" t="s">
        <v>11</v>
      </c>
      <c r="B33" s="8">
        <v>36.4</v>
      </c>
      <c r="C33" s="7">
        <v>35.9</v>
      </c>
      <c r="D33" s="8">
        <v>37.3</v>
      </c>
      <c r="E33" s="21">
        <v>39.4</v>
      </c>
      <c r="F33" s="19">
        <v>40.5</v>
      </c>
      <c r="G33" s="22">
        <v>41.42</v>
      </c>
      <c r="H33" s="21">
        <v>42.9</v>
      </c>
      <c r="I33" s="40">
        <v>42.6</v>
      </c>
      <c r="J33" s="40">
        <v>41.1</v>
      </c>
      <c r="K33" s="40">
        <v>42.28</v>
      </c>
      <c r="L33" s="40">
        <f>801/1810*100</f>
        <v>44.25414364640884</v>
      </c>
      <c r="M33" s="21">
        <v>44.41</v>
      </c>
      <c r="N33" s="21">
        <v>46</v>
      </c>
      <c r="O33" s="21">
        <v>43</v>
      </c>
      <c r="P33" s="21">
        <v>42.9</v>
      </c>
    </row>
    <row r="34" spans="1:16" ht="12.75">
      <c r="A34" s="5" t="s">
        <v>12</v>
      </c>
      <c r="B34" s="8">
        <v>29.4</v>
      </c>
      <c r="C34" s="7">
        <v>32.6</v>
      </c>
      <c r="D34" s="7">
        <v>33.1</v>
      </c>
      <c r="E34" s="21">
        <v>33</v>
      </c>
      <c r="F34" s="19">
        <v>35.5</v>
      </c>
      <c r="G34" s="19">
        <v>36.8</v>
      </c>
      <c r="H34" s="21">
        <v>38.6</v>
      </c>
      <c r="I34" s="40">
        <v>39.37</v>
      </c>
      <c r="J34" s="40">
        <v>36.58</v>
      </c>
      <c r="K34" s="40">
        <v>37.88</v>
      </c>
      <c r="L34" s="40">
        <f>727/1810*100</f>
        <v>40.16574585635359</v>
      </c>
      <c r="M34" s="21">
        <v>40.19</v>
      </c>
      <c r="N34" s="21">
        <v>39.8</v>
      </c>
      <c r="O34" s="21">
        <v>37.5</v>
      </c>
      <c r="P34" s="21">
        <v>37.9</v>
      </c>
    </row>
    <row r="35" spans="1:16" ht="12.75">
      <c r="A35" s="15" t="s">
        <v>23</v>
      </c>
      <c r="B35" s="8">
        <v>19.1</v>
      </c>
      <c r="C35" s="8">
        <v>9.2</v>
      </c>
      <c r="D35" s="7">
        <v>11.1</v>
      </c>
      <c r="E35" s="22">
        <v>16</v>
      </c>
      <c r="F35" s="19">
        <v>12.3</v>
      </c>
      <c r="G35" s="21">
        <v>11.16</v>
      </c>
      <c r="H35" s="21">
        <v>9.9</v>
      </c>
      <c r="I35" s="40">
        <v>7.67</v>
      </c>
      <c r="J35" s="40">
        <v>10.98</v>
      </c>
      <c r="K35" s="40">
        <v>10.39</v>
      </c>
      <c r="L35" s="40">
        <f>74/801*100</f>
        <v>9.238451935081148</v>
      </c>
      <c r="M35" s="21">
        <v>9.49</v>
      </c>
      <c r="N35" s="21">
        <v>13.5</v>
      </c>
      <c r="O35" s="21">
        <v>12.7</v>
      </c>
      <c r="P35" s="21">
        <v>10.2</v>
      </c>
    </row>
    <row r="36" spans="1:16" ht="12.75">
      <c r="A36" s="15" t="s">
        <v>33</v>
      </c>
      <c r="B36" s="8">
        <v>11.9</v>
      </c>
      <c r="C36" s="8">
        <v>12.4</v>
      </c>
      <c r="D36" s="7">
        <v>14.2</v>
      </c>
      <c r="E36" s="22">
        <v>8.99</v>
      </c>
      <c r="F36" s="21">
        <v>7.91</v>
      </c>
      <c r="G36" s="21">
        <v>4.78</v>
      </c>
      <c r="H36" s="21">
        <f>69/857*100</f>
        <v>8.051341890315053</v>
      </c>
      <c r="I36" s="40">
        <v>8.25</v>
      </c>
      <c r="J36" s="40">
        <v>7.17</v>
      </c>
      <c r="K36" s="40">
        <v>8.67</v>
      </c>
      <c r="L36" s="40">
        <v>7.49</v>
      </c>
      <c r="M36" s="21">
        <v>8.88</v>
      </c>
      <c r="N36" s="21">
        <v>10.1</v>
      </c>
      <c r="O36" s="21">
        <v>8.7</v>
      </c>
      <c r="P36" s="21">
        <v>7.2</v>
      </c>
    </row>
    <row r="37" spans="1:16" ht="12.75">
      <c r="A37" s="15"/>
      <c r="B37" s="8"/>
      <c r="C37" s="7"/>
      <c r="D37" s="7"/>
      <c r="E37" s="17"/>
      <c r="F37" s="17"/>
      <c r="G37" s="17"/>
      <c r="H37" s="21"/>
      <c r="I37" s="2"/>
      <c r="J37" s="2"/>
      <c r="K37" s="2"/>
      <c r="L37" s="40"/>
      <c r="M37" s="2"/>
      <c r="N37" s="21"/>
      <c r="O37" s="21"/>
      <c r="P37" s="21"/>
    </row>
    <row r="38" spans="1:16" ht="27.75" customHeight="1">
      <c r="A38" s="18" t="s">
        <v>16</v>
      </c>
      <c r="B38" s="8"/>
      <c r="C38" s="7"/>
      <c r="D38" s="7"/>
      <c r="E38" s="17"/>
      <c r="F38" s="17"/>
      <c r="G38" s="17"/>
      <c r="H38" s="21"/>
      <c r="I38" s="2"/>
      <c r="J38" s="2"/>
      <c r="K38" s="2"/>
      <c r="L38" s="40"/>
      <c r="M38" s="2"/>
      <c r="N38" s="21"/>
      <c r="O38" s="21"/>
      <c r="P38" s="21"/>
    </row>
    <row r="39" spans="1:16" ht="12.75">
      <c r="A39" s="5" t="s">
        <v>11</v>
      </c>
      <c r="B39" s="8">
        <v>40.4</v>
      </c>
      <c r="C39" s="7">
        <v>40.9</v>
      </c>
      <c r="D39" s="7">
        <v>42.2</v>
      </c>
      <c r="E39" s="19">
        <v>44.1</v>
      </c>
      <c r="F39" s="22">
        <v>44</v>
      </c>
      <c r="G39" s="10" t="s">
        <v>29</v>
      </c>
      <c r="H39" s="21">
        <v>44.2</v>
      </c>
      <c r="I39" s="21">
        <f>1121/2522*100</f>
        <v>44.44885011895321</v>
      </c>
      <c r="J39" s="40">
        <v>42.12</v>
      </c>
      <c r="K39" s="40">
        <v>41.43</v>
      </c>
      <c r="L39" s="40">
        <f>938/2213*100</f>
        <v>42.385901491188434</v>
      </c>
      <c r="M39" s="21">
        <v>40.72</v>
      </c>
      <c r="N39" s="21">
        <v>41.7</v>
      </c>
      <c r="O39" s="21">
        <v>42.5</v>
      </c>
      <c r="P39" s="21">
        <v>43.9</v>
      </c>
    </row>
    <row r="40" spans="1:16" ht="12.75">
      <c r="A40" s="5" t="s">
        <v>12</v>
      </c>
      <c r="B40" s="8">
        <v>35.2</v>
      </c>
      <c r="C40" s="7">
        <v>37.4</v>
      </c>
      <c r="D40" s="8">
        <v>39.5</v>
      </c>
      <c r="E40" s="19">
        <v>40.9</v>
      </c>
      <c r="F40" s="21">
        <v>40.7</v>
      </c>
      <c r="G40" s="10" t="s">
        <v>29</v>
      </c>
      <c r="H40" s="21">
        <v>41.2</v>
      </c>
      <c r="I40" s="40">
        <v>41.67</v>
      </c>
      <c r="J40" s="40">
        <v>38.2</v>
      </c>
      <c r="K40" s="40">
        <v>38.31</v>
      </c>
      <c r="L40" s="40">
        <f>859/2213*100</f>
        <v>38.816086760054226</v>
      </c>
      <c r="M40" s="21">
        <v>37.96</v>
      </c>
      <c r="N40" s="21">
        <v>37.4</v>
      </c>
      <c r="O40" s="21">
        <v>37.2</v>
      </c>
      <c r="P40" s="21">
        <v>38.8</v>
      </c>
    </row>
    <row r="41" spans="1:16" ht="12.75">
      <c r="A41" s="15" t="s">
        <v>23</v>
      </c>
      <c r="B41" s="8">
        <v>12.8</v>
      </c>
      <c r="C41" s="7">
        <v>8.7</v>
      </c>
      <c r="D41" s="7">
        <v>6.4</v>
      </c>
      <c r="E41" s="20">
        <v>7.3</v>
      </c>
      <c r="F41" s="21">
        <f>461/6097*100</f>
        <v>7.561095620797113</v>
      </c>
      <c r="G41" s="10" t="s">
        <v>29</v>
      </c>
      <c r="H41" s="21">
        <v>6.8</v>
      </c>
      <c r="I41" s="40">
        <v>6.24</v>
      </c>
      <c r="J41" s="40">
        <v>9.3</v>
      </c>
      <c r="K41" s="40">
        <v>7.54</v>
      </c>
      <c r="L41" s="40">
        <f>79/938*100</f>
        <v>8.422174840085288</v>
      </c>
      <c r="M41" s="21">
        <v>6.79</v>
      </c>
      <c r="N41" s="21">
        <v>10.2</v>
      </c>
      <c r="O41" s="21">
        <v>12.4</v>
      </c>
      <c r="P41" s="21">
        <v>11.5</v>
      </c>
    </row>
    <row r="42" spans="1:16" ht="12.75">
      <c r="A42" s="15" t="s">
        <v>33</v>
      </c>
      <c r="B42" s="8">
        <v>7.8</v>
      </c>
      <c r="C42" s="7">
        <v>6.3</v>
      </c>
      <c r="D42" s="7">
        <v>6.4</v>
      </c>
      <c r="E42" s="22">
        <v>7.52</v>
      </c>
      <c r="F42" s="21">
        <v>6.99</v>
      </c>
      <c r="G42" s="10" t="s">
        <v>29</v>
      </c>
      <c r="H42" s="21">
        <f>30/784*100</f>
        <v>3.826530612244898</v>
      </c>
      <c r="I42" s="40">
        <v>3.93</v>
      </c>
      <c r="J42" s="40">
        <v>3.92</v>
      </c>
      <c r="K42" s="40">
        <v>3.33</v>
      </c>
      <c r="L42" s="40">
        <v>3.94</v>
      </c>
      <c r="M42" s="21">
        <v>5.41</v>
      </c>
      <c r="N42" s="21">
        <v>7.4</v>
      </c>
      <c r="O42" s="21">
        <v>4.5</v>
      </c>
      <c r="P42" s="21">
        <v>6</v>
      </c>
    </row>
    <row r="43" spans="1:16" ht="12.75">
      <c r="A43" s="24"/>
      <c r="B43" s="25"/>
      <c r="C43" s="25"/>
      <c r="D43" s="25"/>
      <c r="E43" s="26"/>
      <c r="F43" s="26"/>
      <c r="G43" s="27"/>
      <c r="H43" s="28"/>
      <c r="I43" s="29"/>
      <c r="J43" s="29"/>
      <c r="K43" s="29"/>
      <c r="L43" s="30"/>
      <c r="N43" s="28"/>
      <c r="O43" s="28"/>
      <c r="P43" s="28"/>
    </row>
    <row r="44" spans="1:16" ht="12.75">
      <c r="A44" s="31" t="s">
        <v>24</v>
      </c>
      <c r="B44" s="7"/>
      <c r="C44" s="7"/>
      <c r="D44" s="7"/>
      <c r="E44" s="9"/>
      <c r="F44" s="9"/>
      <c r="G44" s="32"/>
      <c r="H44" s="21"/>
      <c r="I44" s="17"/>
      <c r="J44" s="17"/>
      <c r="K44" s="17"/>
      <c r="L44" s="23"/>
      <c r="M44" s="44"/>
      <c r="N44" s="2"/>
      <c r="O44" s="2"/>
      <c r="P44" s="2"/>
    </row>
    <row r="45" spans="1:16" ht="12.75">
      <c r="A45" s="33" t="s">
        <v>25</v>
      </c>
      <c r="B45" s="7"/>
      <c r="C45" s="7"/>
      <c r="D45" s="7"/>
      <c r="E45" s="9"/>
      <c r="F45" s="9"/>
      <c r="G45" s="32"/>
      <c r="H45" s="21"/>
      <c r="I45" s="17"/>
      <c r="J45" s="17"/>
      <c r="K45" s="17"/>
      <c r="L45" s="23"/>
      <c r="M45" s="17"/>
      <c r="N45" s="2"/>
      <c r="O45" s="2"/>
      <c r="P45" s="2"/>
    </row>
    <row r="46" spans="1:16" ht="12.75">
      <c r="A46" s="33" t="s">
        <v>28</v>
      </c>
      <c r="B46" s="7"/>
      <c r="C46" s="7"/>
      <c r="D46" s="7"/>
      <c r="E46" s="9"/>
      <c r="F46" s="9"/>
      <c r="G46" s="32"/>
      <c r="H46" s="21"/>
      <c r="I46" s="17"/>
      <c r="J46" s="17"/>
      <c r="K46" s="17"/>
      <c r="L46" s="23"/>
      <c r="M46" s="2"/>
      <c r="N46" s="2"/>
      <c r="O46" s="2"/>
      <c r="P46" s="2"/>
    </row>
    <row r="47" spans="1:16" ht="12.75">
      <c r="A47" s="33" t="s">
        <v>26</v>
      </c>
      <c r="B47" s="7"/>
      <c r="C47" s="7"/>
      <c r="D47" s="7"/>
      <c r="E47" s="9"/>
      <c r="F47" s="9"/>
      <c r="G47" s="32"/>
      <c r="H47" s="21"/>
      <c r="I47" s="17"/>
      <c r="J47" s="17"/>
      <c r="K47" s="17"/>
      <c r="L47" s="23"/>
      <c r="M47" s="2"/>
      <c r="N47" s="2"/>
      <c r="O47" s="2"/>
      <c r="P47" s="2"/>
    </row>
    <row r="48" spans="1:16" ht="12.75">
      <c r="A48" s="33" t="s">
        <v>30</v>
      </c>
      <c r="B48" s="7"/>
      <c r="C48" s="7"/>
      <c r="D48" s="7"/>
      <c r="E48" s="9"/>
      <c r="F48" s="9"/>
      <c r="G48" s="32"/>
      <c r="H48" s="21"/>
      <c r="I48" s="17"/>
      <c r="J48" s="17"/>
      <c r="K48" s="17"/>
      <c r="L48" s="23"/>
      <c r="M48" s="2"/>
      <c r="N48" s="2"/>
      <c r="O48" s="2"/>
      <c r="P48" s="2"/>
    </row>
    <row r="49" spans="1:16" ht="12.75">
      <c r="A49" s="33" t="s">
        <v>27</v>
      </c>
      <c r="B49" s="7"/>
      <c r="C49" s="7"/>
      <c r="D49" s="7"/>
      <c r="E49" s="9"/>
      <c r="F49" s="9"/>
      <c r="G49" s="32"/>
      <c r="H49" s="21"/>
      <c r="I49" s="17"/>
      <c r="J49" s="17"/>
      <c r="K49" s="17"/>
      <c r="L49" s="23"/>
      <c r="M49" s="2"/>
      <c r="N49" s="2"/>
      <c r="O49" s="2"/>
      <c r="P49" s="2"/>
    </row>
    <row r="50" spans="1:16" ht="12.75">
      <c r="A50" s="34" t="s">
        <v>17</v>
      </c>
      <c r="B50" s="7"/>
      <c r="C50" s="7"/>
      <c r="D50" s="7"/>
      <c r="E50" s="9"/>
      <c r="F50" s="9"/>
      <c r="G50" s="32"/>
      <c r="H50" s="21"/>
      <c r="I50" s="17"/>
      <c r="J50" s="17"/>
      <c r="K50" s="17"/>
      <c r="L50" s="23"/>
      <c r="M50" s="2"/>
      <c r="N50" s="2"/>
      <c r="O50" s="2"/>
      <c r="P50" s="2"/>
    </row>
    <row r="51" spans="1:16" ht="12.75">
      <c r="A51" s="36" t="s">
        <v>18</v>
      </c>
      <c r="B51" s="35"/>
      <c r="C51" s="35"/>
      <c r="D51" s="35"/>
      <c r="E51" s="2"/>
      <c r="F51" s="2"/>
      <c r="G51" s="32"/>
      <c r="H51" s="21"/>
      <c r="I51" s="2"/>
      <c r="J51" s="2"/>
      <c r="K51" s="2"/>
      <c r="L51" s="2"/>
      <c r="M51" s="2"/>
      <c r="N51" s="2"/>
      <c r="O51" s="2"/>
      <c r="P51" s="2"/>
    </row>
    <row r="52" spans="1:16" ht="12.75">
      <c r="A52" s="45" t="s">
        <v>39</v>
      </c>
      <c r="B52" s="35"/>
      <c r="C52" s="35"/>
      <c r="D52" s="35"/>
      <c r="E52" s="2"/>
      <c r="F52" s="2"/>
      <c r="G52" s="32"/>
      <c r="H52" s="21"/>
      <c r="I52" s="2"/>
      <c r="J52" s="2"/>
      <c r="K52" s="2"/>
      <c r="L52" s="2"/>
      <c r="M52" s="2"/>
      <c r="N52" s="2"/>
      <c r="O52" s="2"/>
      <c r="P52" s="2"/>
    </row>
    <row r="53" spans="1:16" ht="12.75">
      <c r="A53" s="36" t="s">
        <v>40</v>
      </c>
      <c r="B53" s="35"/>
      <c r="C53" s="35"/>
      <c r="D53" s="35"/>
      <c r="E53" s="2"/>
      <c r="F53" s="2"/>
      <c r="G53" s="32"/>
      <c r="H53" s="21"/>
      <c r="I53" s="2"/>
      <c r="J53" s="2"/>
      <c r="K53" s="2"/>
      <c r="L53" s="2"/>
      <c r="M53" s="2"/>
      <c r="N53" s="2"/>
      <c r="O53" s="2"/>
      <c r="P53" s="2"/>
    </row>
    <row r="54" spans="1:16" ht="12.75">
      <c r="A54" s="35" t="s">
        <v>42</v>
      </c>
      <c r="B54" s="36"/>
      <c r="C54" s="36"/>
      <c r="D54" s="37"/>
      <c r="E54" s="2"/>
      <c r="F54" s="2"/>
      <c r="G54" s="32"/>
      <c r="H54" s="21"/>
      <c r="I54" s="2"/>
      <c r="J54" s="2"/>
      <c r="K54" s="2"/>
      <c r="L54" s="2"/>
      <c r="M54" s="2"/>
      <c r="N54" s="2"/>
      <c r="O54" s="2"/>
      <c r="P54" s="2"/>
    </row>
    <row r="55" spans="1:16" ht="12.75">
      <c r="A55" s="47" t="s">
        <v>41</v>
      </c>
      <c r="B55" s="35"/>
      <c r="C55" s="35"/>
      <c r="D55" s="35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12.75">
      <c r="A56" s="2"/>
      <c r="B56" s="37"/>
      <c r="C56" s="37"/>
      <c r="D56" s="37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ht="12.75">
      <c r="N57" s="2"/>
    </row>
  </sheetData>
  <sheetProtection/>
  <mergeCells count="7">
    <mergeCell ref="B7:O7"/>
    <mergeCell ref="J5:K5"/>
    <mergeCell ref="A5:A6"/>
    <mergeCell ref="C5:D5"/>
    <mergeCell ref="E5:F5"/>
    <mergeCell ref="G5:H5"/>
    <mergeCell ref="L5:M5"/>
  </mergeCells>
  <printOptions/>
  <pageMargins left="0.43" right="0.38" top="1" bottom="1" header="0" footer="0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DPEYC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skopprio</dc:creator>
  <cp:keywords/>
  <dc:description/>
  <cp:lastModifiedBy>ealvarez</cp:lastModifiedBy>
  <cp:lastPrinted>2011-02-23T13:03:56Z</cp:lastPrinted>
  <dcterms:created xsi:type="dcterms:W3CDTF">2008-08-28T16:16:04Z</dcterms:created>
  <dcterms:modified xsi:type="dcterms:W3CDTF">2011-12-02T12:51:41Z</dcterms:modified>
  <cp:category/>
  <cp:version/>
  <cp:contentType/>
  <cp:contentStatus/>
</cp:coreProperties>
</file>